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ormWise Models_v4.08.00\Tutorials\GA_Parameters\Support\GA_Template\"/>
    </mc:Choice>
  </mc:AlternateContent>
  <xr:revisionPtr revIDLastSave="0" documentId="13_ncr:1_{CBAC4CB3-B689-4458-A170-3B6704EECF33}" xr6:coauthVersionLast="47" xr6:coauthVersionMax="47" xr10:uidLastSave="{00000000-0000-0000-0000-000000000000}"/>
  <bookViews>
    <workbookView xWindow="-120" yWindow="-120" windowWidth="29040" windowHeight="15720" firstSheet="3" activeTab="10" xr2:uid="{00000000-000D-0000-FFFF-FFFF00000000}"/>
  </bookViews>
  <sheets>
    <sheet name="MUKEY" sheetId="17" r:id="rId1"/>
    <sheet name="Percent Clay" sheetId="10" r:id="rId2"/>
    <sheet name="Percent Sand" sheetId="11" r:id="rId3"/>
    <sheet name="Organic Matter" sheetId="18" r:id="rId4"/>
    <sheet name="BD_third_Bar" sheetId="12" r:id="rId5"/>
    <sheet name="Ksat" sheetId="13" r:id="rId6"/>
    <sheet name="MC_Field_0.33Bar" sheetId="14" r:id="rId7"/>
    <sheet name="MC_Wilt_15Bar" sheetId="15" r:id="rId8"/>
    <sheet name="WT_Intial" sheetId="16" r:id="rId9"/>
    <sheet name="SoilsdatafromGISforCalcs" sheetId="4" r:id="rId10"/>
    <sheet name="GAparameters" sheetId="3" r:id="rId11"/>
  </sheets>
  <definedNames>
    <definedName name="_xlnm._FilterDatabase" localSheetId="0" hidden="1">MUKEY!$A$1:$D$123</definedName>
    <definedName name="_xlnm.Print_Area" localSheetId="10">GAparameters!$C$2:$K$2</definedName>
    <definedName name="SdvOutput0" localSheetId="9">SoilsdatafromGISforCalcs!$B$2:$C$2</definedName>
    <definedName name="SdvOutput0_1" localSheetId="9">SoilsdatafromGISforCalcs!$B$36:$C$159</definedName>
    <definedName name="SdvOutput0_2" localSheetId="9">SoilsdatafromGISforCalcs!#REF!</definedName>
    <definedName name="SdvOutput1" localSheetId="9">SoilsdatafromGISforCalcs!#REF!</definedName>
    <definedName name="SdvOutput1_1" localSheetId="9">SoilsdatafromGISforCalcs!#REF!</definedName>
    <definedName name="SdvOutput1_2" localSheetId="9">SoilsdatafromGISforCalcs!#REF!</definedName>
    <definedName name="SdvOutput10" localSheetId="9">SoilsdatafromGISforCalcs!$J$1:$J$2</definedName>
    <definedName name="SdvOutput10_1" localSheetId="9">SoilsdatafromGISforCalcs!$J$36:$J$159</definedName>
    <definedName name="SdvOutput11" localSheetId="9">SoilsdatafromGISforCalcs!#REF!</definedName>
    <definedName name="SdvOutput11_1" localSheetId="9">SoilsdatafromGISforCalcs!#REF!</definedName>
    <definedName name="SdvOutput13" localSheetId="9">SoilsdatafromGISforCalcs!#REF!</definedName>
    <definedName name="SdvOutput15" localSheetId="9">SoilsdatafromGISforCalcs!#REF!</definedName>
    <definedName name="SdvOutput17" localSheetId="9">SoilsdatafromGISforCalcs!#REF!</definedName>
    <definedName name="SdvOutput19" localSheetId="9">SoilsdatafromGISforCalcs!#REF!</definedName>
    <definedName name="SdvOutput2" localSheetId="9">SoilsdatafromGISforCalcs!$D$1:$D$2</definedName>
    <definedName name="SdvOutput2_1" localSheetId="9">SoilsdatafromGISforCalcs!#REF!</definedName>
    <definedName name="SdvOutput2_2" localSheetId="9">SoilsdatafromGISforCalcs!#REF!</definedName>
    <definedName name="SdvOutput21" localSheetId="9">SoilsdatafromGISforCalcs!#REF!</definedName>
    <definedName name="SdvOutput23" localSheetId="9">SoilsdatafromGISforCalcs!#REF!</definedName>
    <definedName name="SdvOutput3" localSheetId="9">SoilsdatafromGISforCalcs!#REF!</definedName>
    <definedName name="SdvOutput3_1" localSheetId="9">SoilsdatafromGISforCalcs!$D$36:$D$159</definedName>
    <definedName name="SdvOutput4" localSheetId="9">SoilsdatafromGISforCalcs!$G$1:$G$2</definedName>
    <definedName name="SdvOutput4_1" localSheetId="9">SoilsdatafromGISforCalcs!$G$36:$G$159</definedName>
    <definedName name="SdvOutput5" localSheetId="9">SoilsdatafromGISforCalcs!#REF!</definedName>
    <definedName name="SdvOutput5_1" localSheetId="9">SoilsdatafromGISforCalcs!#REF!</definedName>
    <definedName name="SdvOutput6" localSheetId="9">SoilsdatafromGISforCalcs!$H$1:$H$2</definedName>
    <definedName name="SdvOutput6_1" localSheetId="9">SoilsdatafromGISforCalcs!$H$36:$H$159</definedName>
    <definedName name="SdvOutput7" localSheetId="9">SoilsdatafromGISforCalcs!#REF!</definedName>
    <definedName name="SdvOutput7_1" localSheetId="9">SoilsdatafromGISforCalcs!#REF!</definedName>
    <definedName name="SdvOutput8" localSheetId="9">SoilsdatafromGISforCalcs!$I$1:$I$2</definedName>
    <definedName name="SdvOutput8_1" localSheetId="9">SoilsdatafromGISforCalcs!$I$36:$I$159</definedName>
    <definedName name="SdvOutput9" localSheetId="9">SoilsdatafromGISforCalcs!#REF!</definedName>
    <definedName name="SdvOutput9_1" localSheetId="9">SoilsdatafromGISforCalcs!#REF!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0" l="1"/>
  <c r="B2" i="10"/>
  <c r="C2" i="10"/>
  <c r="D2" i="10"/>
  <c r="E2" i="4" l="1"/>
  <c r="L2" i="4" s="1"/>
  <c r="D2" i="18"/>
  <c r="C2" i="18"/>
  <c r="B2" i="18"/>
  <c r="A2" i="18"/>
  <c r="D1" i="18"/>
  <c r="C1" i="18"/>
  <c r="B1" i="18"/>
  <c r="A1" i="18"/>
  <c r="D2" i="12" l="1"/>
  <c r="C2" i="12"/>
  <c r="B2" i="12"/>
  <c r="A2" i="12"/>
  <c r="D1" i="12"/>
  <c r="C1" i="12"/>
  <c r="B1" i="12"/>
  <c r="A1" i="12"/>
  <c r="D2" i="13"/>
  <c r="C2" i="13"/>
  <c r="B2" i="13"/>
  <c r="A2" i="13"/>
  <c r="D1" i="13"/>
  <c r="C1" i="13"/>
  <c r="B1" i="13"/>
  <c r="A1" i="13"/>
  <c r="D2" i="14"/>
  <c r="C2" i="14"/>
  <c r="B2" i="14"/>
  <c r="A2" i="14"/>
  <c r="D1" i="14"/>
  <c r="C1" i="14"/>
  <c r="B1" i="14"/>
  <c r="A1" i="14"/>
  <c r="D2" i="15"/>
  <c r="C2" i="15"/>
  <c r="B2" i="15"/>
  <c r="A2" i="15"/>
  <c r="D1" i="15"/>
  <c r="C1" i="15"/>
  <c r="B1" i="15"/>
  <c r="A1" i="15"/>
  <c r="D2" i="16"/>
  <c r="C2" i="16"/>
  <c r="B2" i="16"/>
  <c r="A2" i="16"/>
  <c r="D1" i="16"/>
  <c r="C1" i="16"/>
  <c r="B1" i="16"/>
  <c r="A1" i="16"/>
  <c r="D2" i="11"/>
  <c r="C2" i="11"/>
  <c r="B2" i="11"/>
  <c r="A2" i="11"/>
  <c r="D1" i="11"/>
  <c r="C1" i="11"/>
  <c r="B1" i="11"/>
  <c r="A1" i="11"/>
  <c r="B1" i="10"/>
  <c r="C1" i="10"/>
  <c r="D1" i="10"/>
  <c r="A1" i="10"/>
  <c r="K2" i="4" l="1"/>
  <c r="J2" i="4"/>
  <c r="I2" i="4"/>
  <c r="H2" i="4"/>
  <c r="G2" i="4"/>
  <c r="D2" i="4"/>
  <c r="C2" i="4"/>
  <c r="B2" i="4"/>
  <c r="A2" i="3"/>
  <c r="A2" i="4"/>
  <c r="B2" i="3" l="1"/>
  <c r="M2" i="4" l="1"/>
  <c r="D2" i="3" s="1"/>
  <c r="K2" i="3"/>
  <c r="G2" i="3"/>
  <c r="C2" i="3"/>
  <c r="H2" i="3" l="1"/>
  <c r="E2" i="3"/>
  <c r="F2" i="3" s="1"/>
  <c r="I2" i="3"/>
  <c r="J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dvOutput0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2" xr16:uid="{00000000-0015-0000-FFFF-FFFF01000000}" name="SdvOutput01" type="6" refreshedVersion="4" background="1">
    <textPr codePage="437" sourceFile="C:\Users\Gordon\AppData\Local\USDA\Soil Data Viewer 6.1\temp\SdvOutput0.txt">
      <textFields count="2">
        <textField/>
        <textField/>
      </textFields>
    </textPr>
  </connection>
  <connection id="3" xr16:uid="{00000000-0015-0000-FFFF-FFFF02000000}" name="SdvOutput011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4" xr16:uid="{00000000-0015-0000-FFFF-FFFF03000000}" name="SdvOutput02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5" xr16:uid="{00000000-0015-0000-FFFF-FFFF04000000}" name="SdvOutput021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6" xr16:uid="{00000000-0015-0000-FFFF-FFFF05000000}" name="SdvOutput03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7" xr16:uid="{00000000-0015-0000-FFFF-FFFF06000000}" name="SdvOutput0311" type="6" refreshedVersion="4" background="1" saveData="1">
    <textPr codePage="437" sourceFile="C:\Users\Gordon\AppData\Local\USDA\Soil Data Viewer 6.1\temp\SdvOutput0.txt">
      <textFields count="2">
        <textField/>
        <textField/>
      </textFields>
    </textPr>
  </connection>
  <connection id="8" xr16:uid="{00000000-0015-0000-FFFF-FFFF07000000}" name="SdvOutput04" type="6" refreshedVersion="4" background="1" saveData="1">
    <textPr codePage="437" sourceFile="C:\Users\x\AppData\Local\USDA\Soil Data Viewer 6.1\temp\SdvOutput0.txt">
      <textFields count="2">
        <textField/>
        <textField/>
      </textFields>
    </textPr>
  </connection>
  <connection id="9" xr16:uid="{00000000-0015-0000-FFFF-FFFF08000000}" name="SdvOutput051" type="6" refreshedVersion="4" background="1" saveData="1">
    <textPr codePage="437" sourceFile="C:\Users\x\AppData\Local\USDA\Soil Data Viewer 6.2\temp\SdvOutput0.txt">
      <textFields count="2">
        <textField/>
        <textField/>
      </textFields>
    </textPr>
  </connection>
  <connection id="10" xr16:uid="{00000000-0015-0000-FFFF-FFFF09000000}" name="SdvOutput1" type="6" refreshedVersion="4" background="1">
    <textPr codePage="437" sourceFile="C:\Users\Gordon\AppData\Local\USDA\Soil Data Viewer 6.1\temp\SdvOutput1.txt">
      <textFields count="2">
        <textField/>
        <textField/>
      </textFields>
    </textPr>
  </connection>
  <connection id="11" xr16:uid="{00000000-0015-0000-FFFF-FFFF0A000000}" name="SdvOutput1011" type="6" refreshedVersion="4" background="1" saveData="1">
    <textPr codePage="437" sourceFile="C:\Users\Gordon\AppData\Local\USDA\Soil Data Viewer 6.1\temp\SdvOutput10.txt">
      <textFields count="2">
        <textField/>
        <textField/>
      </textFields>
    </textPr>
  </connection>
  <connection id="12" xr16:uid="{00000000-0015-0000-FFFF-FFFF0B000000}" name="SdvOutput102" type="6" refreshedVersion="4" background="1" saveData="1">
    <textPr codePage="437" sourceFile="C:\Users\Gordon\AppData\Local\USDA\Soil Data Viewer 6.1\temp\SdvOutput10.txt">
      <textFields count="2">
        <textField/>
        <textField/>
      </textFields>
    </textPr>
  </connection>
  <connection id="13" xr16:uid="{00000000-0015-0000-FFFF-FFFF0C000000}" name="SdvOutput1101" type="6" refreshedVersion="4" background="1" saveData="1">
    <textPr codePage="437" sourceFile="C:\Users\Gordon\AppData\Local\USDA\Soil Data Viewer 6.1\temp\SdvOutput1.txt">
      <textFields count="2">
        <textField/>
        <textField/>
      </textFields>
    </textPr>
  </connection>
  <connection id="14" xr16:uid="{00000000-0015-0000-FFFF-FFFF0D000000}" name="SdvOutput1111" type="6" refreshedVersion="4" background="1" saveData="1">
    <textPr codePage="437" sourceFile="C:\Users\Gordon\AppData\Local\USDA\Soil Data Viewer 6.1\temp\SdvOutput11.txt">
      <textFields count="2">
        <textField/>
        <textField/>
      </textFields>
    </textPr>
  </connection>
  <connection id="15" xr16:uid="{00000000-0015-0000-FFFF-FFFF0E000000}" name="SdvOutput112" type="6" refreshedVersion="4" background="1" saveData="1">
    <textPr codePage="437" sourceFile="C:\Users\Gordon\AppData\Local\USDA\Soil Data Viewer 6.1\temp\SdvOutput1.txt">
      <textFields count="2">
        <textField/>
        <textField/>
      </textFields>
    </textPr>
  </connection>
  <connection id="16" xr16:uid="{00000000-0015-0000-FFFF-FFFF0F000000}" name="SdvOutput113" type="6" refreshedVersion="4" background="1" saveData="1">
    <textPr codePage="437" sourceFile="C:\Users\Gordon\AppData\Local\USDA\Soil Data Viewer 6.1\temp\SdvOutput11.txt">
      <textFields count="2">
        <textField/>
        <textField/>
      </textFields>
    </textPr>
  </connection>
  <connection id="17" xr16:uid="{00000000-0015-0000-FFFF-FFFF10000000}" name="SdvOutput11411" type="6" refreshedVersion="4" background="1" saveData="1">
    <textPr codePage="437" sourceFile="C:\Users\Gordon\AppData\Local\USDA\Soil Data Viewer 6.1\temp\SdvOutput1.txt">
      <textFields count="2">
        <textField/>
        <textField/>
      </textFields>
    </textPr>
  </connection>
  <connection id="18" xr16:uid="{00000000-0015-0000-FFFF-FFFF11000000}" name="SdvOutput131" type="6" refreshedVersion="4" background="1" saveData="1">
    <textPr codePage="437" sourceFile="C:\Users\Gordon\AppData\Local\USDA\Soil Data Viewer 6.1\temp\SdvOutput13.txt">
      <textFields count="2">
        <textField/>
        <textField/>
      </textFields>
    </textPr>
  </connection>
  <connection id="19" xr16:uid="{00000000-0015-0000-FFFF-FFFF12000000}" name="SdvOutput151" type="6" refreshedVersion="4" background="1" saveData="1">
    <textPr codePage="437" sourceFile="C:\Users\Gordon\AppData\Local\USDA\Soil Data Viewer 6.1\temp\SdvOutput15.txt">
      <textFields count="2">
        <textField/>
        <textField/>
      </textFields>
    </textPr>
  </connection>
  <connection id="20" xr16:uid="{00000000-0015-0000-FFFF-FFFF13000000}" name="SdvOutput171" type="6" refreshedVersion="4" background="1" saveData="1">
    <textPr codePage="437" sourceFile="C:\Users\Gordon\AppData\Local\USDA\Soil Data Viewer 6.1\temp\SdvOutput17.txt">
      <textFields count="2">
        <textField/>
        <textField/>
      </textFields>
    </textPr>
  </connection>
  <connection id="21" xr16:uid="{00000000-0015-0000-FFFF-FFFF14000000}" name="SdvOutput191" type="6" refreshedVersion="4" background="1" saveData="1">
    <textPr codePage="437" sourceFile="C:\Users\Gordon\AppData\Local\USDA\Soil Data Viewer 6.1\temp\SdvOutput19.txt">
      <textFields count="2">
        <textField/>
        <textField/>
      </textFields>
    </textPr>
  </connection>
  <connection id="22" xr16:uid="{00000000-0015-0000-FFFF-FFFF15000000}" name="SdvOutput211" type="6" refreshedVersion="4" background="1" saveData="1">
    <textPr codePage="437" sourceFile="C:\Users\Gordon\AppData\Local\USDA\Soil Data Viewer 6.1\temp\SdvOutput21.txt">
      <textFields count="2">
        <textField/>
        <textField/>
      </textFields>
    </textPr>
  </connection>
  <connection id="23" xr16:uid="{00000000-0015-0000-FFFF-FFFF16000000}" name="SdvOutput231" type="6" refreshedVersion="4" background="1" saveData="1">
    <textPr codePage="437" sourceFile="C:\Users\Gordon\AppData\Local\USDA\Soil Data Viewer 6.1\temp\SdvOutput23.txt">
      <textFields count="2">
        <textField/>
        <textField/>
      </textFields>
    </textPr>
  </connection>
  <connection id="24" xr16:uid="{00000000-0015-0000-FFFF-FFFF17000000}" name="SdvOutput241" type="6" refreshedVersion="4" background="1" saveData="1">
    <textPr codePage="437" sourceFile="C:\Users\Gordon\AppData\Local\USDA\Soil Data Viewer 6.1\temp\SdvOutput2.txt">
      <textFields count="2">
        <textField/>
        <textField/>
      </textFields>
    </textPr>
  </connection>
  <connection id="25" xr16:uid="{00000000-0015-0000-FFFF-FFFF18000000}" name="SdvOutput25" type="6" refreshedVersion="4" background="1" saveData="1">
    <textPr codePage="437" sourceFile="C:\Users\Gordon\AppData\Local\USDA\Soil Data Viewer 6.1\temp\SdvOutput2.txt">
      <textFields count="2">
        <textField/>
        <textField/>
      </textFields>
    </textPr>
  </connection>
  <connection id="26" xr16:uid="{00000000-0015-0000-FFFF-FFFF19000000}" name="SdvOutput2611" type="6" refreshedVersion="4" background="1" saveData="1">
    <textPr codePage="437" sourceFile="C:\Users\Gordon\AppData\Local\USDA\Soil Data Viewer 6.1\temp\SdvOutput2.txt">
      <textFields count="2">
        <textField/>
        <textField/>
      </textFields>
    </textPr>
  </connection>
  <connection id="27" xr16:uid="{00000000-0015-0000-FFFF-FFFF1A000000}" name="SdvOutput3" type="6" refreshedVersion="4" background="1" saveData="1">
    <textPr codePage="437" sourceFile="C:\Users\x\AppData\Local\USDA\Soil Data Viewer 6.2\temp\SdvOutput3.txt">
      <textFields count="2">
        <textField/>
        <textField/>
      </textFields>
    </textPr>
  </connection>
  <connection id="28" xr16:uid="{00000000-0015-0000-FFFF-FFFF1B000000}" name="SdvOutput311" type="6" refreshedVersion="4" background="1" saveData="1">
    <textPr codePage="437" sourceFile="C:\Users\Gordon\AppData\Local\USDA\Soil Data Viewer 6.1\temp\SdvOutput3.txt">
      <textFields count="2">
        <textField/>
        <textField/>
      </textFields>
    </textPr>
  </connection>
  <connection id="29" xr16:uid="{00000000-0015-0000-FFFF-FFFF1C000000}" name="SdvOutput32" type="6" refreshedVersion="4" background="1" saveData="1">
    <textPr codePage="437" sourceFile="C:\Users\Gordon\AppData\Local\USDA\Soil Data Viewer 6.1\temp\SdvOutput3.txt">
      <textFields count="2">
        <textField/>
        <textField/>
      </textFields>
    </textPr>
  </connection>
  <connection id="30" xr16:uid="{00000000-0015-0000-FFFF-FFFF1D000000}" name="SdvOutput4" type="6" refreshedVersion="4" background="1" saveData="1">
    <textPr codePage="437" sourceFile="C:\Users\x\AppData\Local\USDA\Soil Data Viewer 6.2\temp\SdvOutput4.txt">
      <textFields count="2">
        <textField/>
        <textField/>
      </textFields>
    </textPr>
  </connection>
  <connection id="31" xr16:uid="{00000000-0015-0000-FFFF-FFFF1E000000}" name="SdvOutput411" type="6" refreshedVersion="4" background="1" saveData="1">
    <textPr codePage="437" sourceFile="C:\Users\Gordon\AppData\Local\USDA\Soil Data Viewer 6.1\temp\SdvOutput4.txt">
      <textFields count="2">
        <textField/>
        <textField/>
      </textFields>
    </textPr>
  </connection>
  <connection id="32" xr16:uid="{00000000-0015-0000-FFFF-FFFF1F000000}" name="SdvOutput42" type="6" refreshedVersion="4" background="1" saveData="1">
    <textPr codePage="437" sourceFile="C:\Users\Gordon\AppData\Local\USDA\Soil Data Viewer 6.1\temp\SdvOutput4.txt">
      <textFields count="2">
        <textField/>
        <textField/>
      </textFields>
    </textPr>
  </connection>
  <connection id="33" xr16:uid="{00000000-0015-0000-FFFF-FFFF20000000}" name="SdvOutput5" type="6" refreshedVersion="4" background="1" saveData="1">
    <textPr codePage="437" sourceFile="C:\Users\x\AppData\Local\USDA\Soil Data Viewer 6.2\temp\SdvOutput5.txt">
      <textFields count="2">
        <textField/>
        <textField/>
      </textFields>
    </textPr>
  </connection>
  <connection id="34" xr16:uid="{00000000-0015-0000-FFFF-FFFF21000000}" name="SdvOutput511" type="6" refreshedVersion="4" background="1" saveData="1">
    <textPr codePage="437" sourceFile="C:\Users\Gordon\AppData\Local\USDA\Soil Data Viewer 6.1\temp\SdvOutput5.txt">
      <textFields count="2">
        <textField/>
        <textField/>
      </textFields>
    </textPr>
  </connection>
  <connection id="35" xr16:uid="{00000000-0015-0000-FFFF-FFFF22000000}" name="SdvOutput52" type="6" refreshedVersion="4" background="1" saveData="1">
    <textPr codePage="437" sourceFile="C:\Users\Gordon\AppData\Local\USDA\Soil Data Viewer 6.1\temp\SdvOutput5.txt">
      <textFields count="2">
        <textField/>
        <textField/>
      </textFields>
    </textPr>
  </connection>
  <connection id="36" xr16:uid="{00000000-0015-0000-FFFF-FFFF23000000}" name="SdvOutput611" type="6" refreshedVersion="4" background="1" saveData="1">
    <textPr codePage="437" sourceFile="C:\Users\Gordon\AppData\Local\USDA\Soil Data Viewer 6.1\temp\SdvOutput6.txt">
      <textFields count="2">
        <textField/>
        <textField/>
      </textFields>
    </textPr>
  </connection>
  <connection id="37" xr16:uid="{00000000-0015-0000-FFFF-FFFF24000000}" name="SdvOutput62" type="6" refreshedVersion="4" background="1" saveData="1">
    <textPr codePage="437" sourceFile="C:\Users\Gordon\AppData\Local\USDA\Soil Data Viewer 6.1\temp\SdvOutput6.txt">
      <textFields count="2">
        <textField/>
        <textField/>
      </textFields>
    </textPr>
  </connection>
  <connection id="38" xr16:uid="{00000000-0015-0000-FFFF-FFFF25000000}" name="SdvOutput711" type="6" refreshedVersion="4" background="1" saveData="1">
    <textPr codePage="437" sourceFile="C:\Users\Gordon\AppData\Local\USDA\Soil Data Viewer 6.1\temp\SdvOutput7.txt">
      <textFields count="2">
        <textField/>
        <textField/>
      </textFields>
    </textPr>
  </connection>
  <connection id="39" xr16:uid="{00000000-0015-0000-FFFF-FFFF26000000}" name="SdvOutput72" type="6" refreshedVersion="4" background="1" saveData="1">
    <textPr codePage="437" sourceFile="C:\Users\Gordon\AppData\Local\USDA\Soil Data Viewer 6.1\temp\SdvOutput7.txt">
      <textFields count="2">
        <textField/>
        <textField/>
      </textFields>
    </textPr>
  </connection>
  <connection id="40" xr16:uid="{00000000-0015-0000-FFFF-FFFF27000000}" name="SdvOutput811" type="6" refreshedVersion="4" background="1" saveData="1">
    <textPr codePage="437" sourceFile="C:\Users\Gordon\AppData\Local\USDA\Soil Data Viewer 6.1\temp\SdvOutput8.txt">
      <textFields count="2">
        <textField/>
        <textField/>
      </textFields>
    </textPr>
  </connection>
  <connection id="41" xr16:uid="{00000000-0015-0000-FFFF-FFFF28000000}" name="SdvOutput82" type="6" refreshedVersion="4" background="1" saveData="1">
    <textPr codePage="437" sourceFile="C:\Users\Gordon\AppData\Local\USDA\Soil Data Viewer 6.1\temp\SdvOutput8.txt">
      <textFields count="2">
        <textField/>
        <textField/>
      </textFields>
    </textPr>
  </connection>
  <connection id="42" xr16:uid="{00000000-0015-0000-FFFF-FFFF29000000}" name="SdvOutput911" type="6" refreshedVersion="4" background="1" saveData="1">
    <textPr codePage="437" sourceFile="C:\Users\Gordon\AppData\Local\USDA\Soil Data Viewer 6.1\temp\SdvOutput9.txt">
      <textFields count="2">
        <textField/>
        <textField/>
      </textFields>
    </textPr>
  </connection>
  <connection id="43" xr16:uid="{00000000-0015-0000-FFFF-FFFF2A000000}" name="SdvOutput92" type="6" refreshedVersion="4" background="1" saveData="1">
    <textPr codePage="437" sourceFile="C:\Users\Gordon\AppData\Local\USDA\Soil Data Viewer 6.1\temp\SdvOutput9.txt">
      <textFields count="2">
        <textField/>
        <textField/>
      </textFields>
    </textPr>
  </connection>
  <connection id="44" xr16:uid="{00000000-0015-0000-FFFF-FFFF2B000000}" name="SoilCMu" type="6" refreshedVersion="4" background="1">
    <textPr codePage="437" sourceFile="G:\Projects\SupportData\NewYork\soils\SoilsC\SoilCMu.txt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<sst xmlns="http://schemas.openxmlformats.org/spreadsheetml/2006/main" count="68" uniqueCount="34">
  <si>
    <t>Percent Sand</t>
  </si>
  <si>
    <t xml:space="preserve">MC Wilting 15 bar </t>
  </si>
  <si>
    <t>Saturated Hydraulic conductivity (micro m/sec)</t>
  </si>
  <si>
    <t>MC Sat (dec)</t>
  </si>
  <si>
    <t>MC Field (dec)</t>
  </si>
  <si>
    <t>MC Initial (dec)</t>
  </si>
  <si>
    <t>MC Wilting (dec)</t>
  </si>
  <si>
    <t>MC Residual (dec)</t>
  </si>
  <si>
    <t>Pore Size Index (dec)</t>
  </si>
  <si>
    <t>Bubble Pressure (in)</t>
  </si>
  <si>
    <t>MUKEY</t>
  </si>
  <si>
    <t xml:space="preserve">MC Field 0.33 bar </t>
  </si>
  <si>
    <t xml:space="preserve">Percent Clay </t>
  </si>
  <si>
    <t>Bulk Density  gm/cm^3 @0.33 Bar</t>
  </si>
  <si>
    <t>Dry Bulk Density  gm/cm^3</t>
  </si>
  <si>
    <t>Map unit symbol</t>
  </si>
  <si>
    <t>Map unit name</t>
  </si>
  <si>
    <t>Rating (percent)</t>
  </si>
  <si>
    <t>Acres in AOI</t>
  </si>
  <si>
    <t>Percent of AOI</t>
  </si>
  <si>
    <t>AREASYMBOL</t>
  </si>
  <si>
    <t>SPATIALVER</t>
  </si>
  <si>
    <t>MUSYM</t>
  </si>
  <si>
    <t>Rating (grams per cubic centimeter)</t>
  </si>
  <si>
    <t>Rating (micrometers per second)</t>
  </si>
  <si>
    <t>Rating (centimeters)</t>
  </si>
  <si>
    <t>MUName</t>
  </si>
  <si>
    <t>MUKey</t>
  </si>
  <si>
    <t>Kv-sat (ft/day)</t>
  </si>
  <si>
    <t>Depth to WT Initial (cm)</t>
  </si>
  <si>
    <t>Depth to Water Table (ft)</t>
  </si>
  <si>
    <t>Particle Density (gm/cm^3)</t>
  </si>
  <si>
    <t>Organic Matter Content (%)</t>
  </si>
  <si>
    <t>Extractable Iron Content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</si>
</sst>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9" fontId="0" fillId="0" borderId="0" xfId="0" applyNumberFormat="1"/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2" borderId="0" xfId="0" applyFill="1"/>
    <xf numFmtId="0" fontId="0" fillId="0" borderId="0" xfId="0" applyAlignment="1">
      <alignment horizontal="center" wrapText="1"/>
    </xf>
    <xf numFmtId="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8_1" connectionId="40" xr16:uid="{00000000-0016-0000-0900-000007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10" connectionId="12" xr16:uid="{00000000-0016-0000-0900-000002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4_1" connectionId="31" xr16:uid="{00000000-0016-0000-0900-000005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8" connectionId="41" xr16:uid="{00000000-0016-0000-0900-000001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0_1" connectionId="3" xr16:uid="{00000000-0016-0000-0900-000004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2" connectionId="25" xr16:uid="{00000000-0016-0000-0900-000009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10_1" connectionId="11" xr16:uid="{00000000-0016-0000-0900-000006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6" connectionId="37" xr16:uid="{00000000-0016-0000-0900-000003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3_1" connectionId="28" xr16:uid="{00000000-0016-0000-0900-00000A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6_1" connectionId="36" xr16:uid="{00000000-0016-0000-0900-000008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0" connectionId="4" xr16:uid="{00000000-0016-0000-0900-000000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dvOutput4" connectionId="32" xr16:uid="{00000000-0016-0000-0900-00000B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D12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20.7109375" style="13" customWidth="1"/>
    <col min="2" max="2" width="10.7109375" style="13" customWidth="1"/>
    <col min="3" max="3" width="6.7109375" style="13" customWidth="1"/>
    <col min="4" max="4" width="30.7109375" style="13" customWidth="1"/>
  </cols>
  <sheetData>
    <row r="1" spans="1:4" x14ac:dyDescent="0.25">
      <c r="A1" s="13" t="s">
        <v>20</v>
      </c>
      <c r="B1" s="13" t="s">
        <v>21</v>
      </c>
      <c r="C1" s="13" t="s">
        <v>22</v>
      </c>
      <c r="D1" s="13" t="s">
        <v>10</v>
      </c>
    </row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</sheetData>
  <sortState xmlns:xlrd2="http://schemas.microsoft.com/office/spreadsheetml/2017/richdata2" ref="A2:D124">
    <sortCondition ref="A2:A124"/>
    <sortCondition ref="C2:C124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"/>
  <sheetViews>
    <sheetView workbookViewId="0">
      <pane ySplit="1" topLeftCell="A2" activePane="bottomLeft" state="frozen"/>
      <selection activeCell="A2" sqref="A2:XFD2"/>
      <selection pane="bottomLeft"/>
    </sheetView>
  </sheetViews>
  <sheetFormatPr defaultRowHeight="15" x14ac:dyDescent="0.25"/>
  <cols>
    <col min="1" max="1" width="50" bestFit="1" customWidth="1"/>
    <col min="2" max="2" width="12.140625" bestFit="1" customWidth="1"/>
    <col min="3" max="4" width="7.85546875" bestFit="1" customWidth="1"/>
    <col min="5" max="5" width="14.28515625" bestFit="1" customWidth="1"/>
    <col min="6" max="6" width="12.140625" bestFit="1" customWidth="1"/>
    <col min="7" max="7" width="18.5703125" bestFit="1" customWidth="1"/>
    <col min="8" max="8" width="25" bestFit="1" customWidth="1"/>
    <col min="9" max="9" width="8.7109375" bestFit="1" customWidth="1"/>
    <col min="10" max="10" width="10.7109375" bestFit="1" customWidth="1"/>
    <col min="11" max="11" width="9.42578125" bestFit="1" customWidth="1"/>
    <col min="12" max="12" width="12.85546875" customWidth="1"/>
    <col min="13" max="13" width="15.5703125" bestFit="1" customWidth="1"/>
  </cols>
  <sheetData>
    <row r="1" spans="1:13" s="12" customFormat="1" ht="41.25" customHeight="1" x14ac:dyDescent="0.25">
      <c r="A1" s="12" t="s">
        <v>26</v>
      </c>
      <c r="B1" s="12" t="s">
        <v>10</v>
      </c>
      <c r="C1" s="12" t="s">
        <v>12</v>
      </c>
      <c r="D1" s="12" t="s">
        <v>0</v>
      </c>
      <c r="E1" s="12" t="s">
        <v>32</v>
      </c>
      <c r="F1" s="12" t="s">
        <v>33</v>
      </c>
      <c r="G1" s="12" t="s">
        <v>13</v>
      </c>
      <c r="H1" s="12" t="s">
        <v>2</v>
      </c>
      <c r="I1" s="12" t="s">
        <v>11</v>
      </c>
      <c r="J1" s="12" t="s">
        <v>1</v>
      </c>
      <c r="K1" s="12" t="s">
        <v>29</v>
      </c>
      <c r="L1" s="12" t="s">
        <v>31</v>
      </c>
      <c r="M1" s="12" t="s">
        <v>14</v>
      </c>
    </row>
    <row r="2" spans="1:13" x14ac:dyDescent="0.25">
      <c r="A2">
        <f>'Percent Clay'!F2</f>
        <v>0</v>
      </c>
      <c r="B2">
        <f>MUKEY!D2</f>
        <v>0</v>
      </c>
      <c r="C2">
        <f>'Percent Clay'!G2</f>
        <v>0</v>
      </c>
      <c r="D2">
        <f>'Percent Sand'!G2</f>
        <v>0</v>
      </c>
      <c r="E2">
        <f>'Organic Matter'!G2</f>
        <v>0</v>
      </c>
      <c r="F2">
        <v>0</v>
      </c>
      <c r="G2">
        <f>BD_third_Bar!G2</f>
        <v>0</v>
      </c>
      <c r="H2">
        <f>Ksat!G2</f>
        <v>0</v>
      </c>
      <c r="I2">
        <f>MC_Field_0.33Bar!G2</f>
        <v>0</v>
      </c>
      <c r="J2">
        <f>MC_Wilt_15Bar!G2</f>
        <v>0</v>
      </c>
      <c r="K2">
        <f>WT_Intial!G2</f>
        <v>0</v>
      </c>
      <c r="L2">
        <f>100/(1.7*E2/1.4+1.6*F2/4.2+(100-(1.7*E2+1.6*F2))/2.65)</f>
        <v>2.65</v>
      </c>
      <c r="M2">
        <f>IF(G2-I2/100&lt;0,G2,G2-I2/100)</f>
        <v>0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50" bestFit="1" customWidth="1"/>
    <col min="2" max="2" width="8" style="8" bestFit="1" customWidth="1"/>
    <col min="3" max="3" width="16.7109375" customWidth="1"/>
    <col min="4" max="4" width="13.85546875" customWidth="1"/>
    <col min="5" max="5" width="14" customWidth="1"/>
    <col min="6" max="6" width="13.5703125" customWidth="1"/>
    <col min="7" max="7" width="15.28515625" customWidth="1"/>
    <col min="8" max="8" width="15" customWidth="1"/>
    <col min="9" max="9" width="13.28515625" customWidth="1"/>
    <col min="10" max="10" width="14.42578125" customWidth="1"/>
    <col min="11" max="11" width="16.85546875" customWidth="1"/>
  </cols>
  <sheetData>
    <row r="1" spans="1:11" ht="30" x14ac:dyDescent="0.25">
      <c r="A1" s="1" t="s">
        <v>26</v>
      </c>
      <c r="B1" s="8" t="s">
        <v>27</v>
      </c>
      <c r="C1" s="2" t="s">
        <v>28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12" t="s">
        <v>30</v>
      </c>
    </row>
    <row r="2" spans="1:11" ht="15" customHeight="1" x14ac:dyDescent="0.25">
      <c r="A2">
        <f>'Percent Clay'!F2</f>
        <v>0</v>
      </c>
      <c r="B2" s="8">
        <f>SoilsdatafromGISforCalcs!B2</f>
        <v>0</v>
      </c>
      <c r="C2" s="4">
        <f>(SoilsdatafromGISforCalcs!H2/(25400*12))*(3600*24)</f>
        <v>0</v>
      </c>
      <c r="D2" s="5">
        <f>(0.93*(1-(SoilsdatafromGISforCalcs!M2/SoilsdatafromGISforCalcs!L2)))</f>
        <v>0.93</v>
      </c>
      <c r="E2" s="5">
        <f>IF(SoilsdatafromGISforCalcs!I2/100&gt;D2,0.9*(D2),SoilsdatafromGISforCalcs!I2/100)</f>
        <v>0</v>
      </c>
      <c r="F2" s="6">
        <f>+E2</f>
        <v>0</v>
      </c>
      <c r="G2" s="5">
        <f>+SoilsdatafromGISforCalcs!J2/100</f>
        <v>0</v>
      </c>
      <c r="H2" s="6">
        <f>IF((-0.018+(0.0009*SoilsdatafromGISforCalcs!D2)+(0.005*SoilsdatafromGISforCalcs!C2)+(0.029*D2)-(0.0002*(SoilsdatafromGISforCalcs!C2^2))-(0.001*SoilsdatafromGISforCalcs!D2*D2)-(0.0002*(SoilsdatafromGISforCalcs!C2^2)*(D2^2))+(0.0003*(SoilsdatafromGISforCalcs!C2^2)*D2)-(0.002*(D2^2)*SoilsdatafromGISforCalcs!C2))&gt;0.5*G2,0.5*G2,IF((-0.018+(0.0009*SoilsdatafromGISforCalcs!D2)+(0.005*SoilsdatafromGISforCalcs!C2)+(0.029*D2)-(0.0002*(SoilsdatafromGISforCalcs!C2^2))-(0.001*SoilsdatafromGISforCalcs!D2*D2)-(0.0002*(SoilsdatafromGISforCalcs!C2^2)*(D2^2))+(0.0003*(SoilsdatafromGISforCalcs!C2^2)*D2)-(0.002*(D2^2)*SoilsdatafromGISforCalcs!C2))&lt;=0,0.5*G2,(-0.018+(0.0009*SoilsdatafromGISforCalcs!D2)+(0.005*SoilsdatafromGISforCalcs!C2)+(0.029*D2)-(0.0002*(SoilsdatafromGISforCalcs!C2^2))-(0.001*SoilsdatafromGISforCalcs!D2*D2)-(0.0002*(SoilsdatafromGISforCalcs!C2^2)*(D2^2))+(0.0003*(SoilsdatafromGISforCalcs!C2^2)*D2)-(0.002*(D2^2)*SoilsdatafromGISforCalcs!C2))))</f>
        <v>0</v>
      </c>
      <c r="I2" s="6">
        <f>EXP(-0.784+(0.018*SoilsdatafromGISforCalcs!D2)-(1.062*D2)-(0.00005*(SoilsdatafromGISforCalcs!D2^2))-(0.003*(SoilsdatafromGISforCalcs!C2^2))+(1.111*(D2^2))-(0.031*SoilsdatafromGISforCalcs!D2*D2)+(0.0003*(SoilsdatafromGISforCalcs!D2^2)*(D2^2))-(0.006*(SoilsdatafromGISforCalcs!C2^2)*(D2^2))-(0.000002*(SoilsdatafromGISforCalcs!D2^2)*SoilsdatafromGISforCalcs!C2)+(0.008*(SoilsdatafromGISforCalcs!C2^2)*D2)-(0.007*(D2^2)*SoilsdatafromGISforCalcs!C2))</f>
        <v>0.44452183616686081</v>
      </c>
      <c r="J2" s="6">
        <f>(EXP(5.34+(0.185*SoilsdatafromGISforCalcs!C2)-(2.484*D2)-(0.002*(SoilsdatafromGISforCalcs!C2^2))-(0.044*SoilsdatafromGISforCalcs!D2*D2)-(0.617*SoilsdatafromGISforCalcs!C2*D2)+(0.001*(SoilsdatafromGISforCalcs!D2^2)*(D2^2))-(0.009*(SoilsdatafromGISforCalcs!C2^2)*(D2^2))-(0.00001*(SoilsdatafromGISforCalcs!D2^2)*(SoilsdatafromGISforCalcs!C2))+(0.009*(SoilsdatafromGISforCalcs!C2^2)*D2)-(0.0007*(SoilsdatafromGISforCalcs!D2^2)*D2)+(0.000005*(SoilsdatafromGISforCalcs!C2^2)*SoilsdatafromGISforCalcs!D2)+(0.5*(D2^2)*SoilsdatafromGISforCalcs!C2)))/2.54</f>
        <v>8.1475390041310582</v>
      </c>
      <c r="K2" s="7">
        <f>SoilsdatafromGISforCalcs!K2/(2.54*12)</f>
        <v>0</v>
      </c>
    </row>
    <row r="3" spans="1:11" x14ac:dyDescent="0.25">
      <c r="C3" s="4"/>
      <c r="D3" s="5"/>
      <c r="E3" s="5"/>
      <c r="F3" s="6"/>
      <c r="G3" s="5"/>
      <c r="H3" s="6"/>
      <c r="I3" s="6"/>
      <c r="J3" s="6"/>
      <c r="K3" s="7"/>
    </row>
    <row r="4" spans="1:11" x14ac:dyDescent="0.25">
      <c r="C4" s="4"/>
      <c r="D4" s="5"/>
      <c r="E4" s="5"/>
      <c r="F4" s="6"/>
      <c r="G4" s="5"/>
      <c r="H4" s="6"/>
      <c r="I4" s="6"/>
      <c r="J4" s="6"/>
      <c r="K4" s="7"/>
    </row>
    <row r="5" spans="1:11" x14ac:dyDescent="0.25">
      <c r="C5" s="4"/>
      <c r="D5" s="5"/>
      <c r="E5" s="5"/>
      <c r="F5" s="6"/>
      <c r="G5" s="5"/>
      <c r="H5" s="6"/>
      <c r="I5" s="6"/>
      <c r="J5" s="6"/>
      <c r="K5" s="7"/>
    </row>
    <row r="6" spans="1:11" x14ac:dyDescent="0.25">
      <c r="C6" s="4"/>
      <c r="D6" s="5"/>
      <c r="E6" s="5"/>
      <c r="F6" s="6"/>
      <c r="G6" s="5"/>
      <c r="H6" s="6"/>
      <c r="I6" s="6"/>
      <c r="J6" s="6"/>
      <c r="K6" s="7"/>
    </row>
    <row r="7" spans="1:11" x14ac:dyDescent="0.25">
      <c r="C7" s="4"/>
      <c r="D7" s="5"/>
      <c r="E7" s="5"/>
      <c r="F7" s="6"/>
      <c r="G7" s="5"/>
      <c r="H7" s="6"/>
      <c r="I7" s="6"/>
      <c r="J7" s="6"/>
      <c r="K7" s="7"/>
    </row>
    <row r="8" spans="1:11" x14ac:dyDescent="0.25">
      <c r="C8" s="4"/>
      <c r="D8" s="5"/>
      <c r="E8" s="5"/>
      <c r="F8" s="6"/>
      <c r="G8" s="5"/>
      <c r="H8" s="6"/>
      <c r="I8" s="6"/>
      <c r="J8" s="6"/>
      <c r="K8" s="7"/>
    </row>
  </sheetData>
  <conditionalFormatting sqref="C2:K2">
    <cfRule type="cellIs" dxfId="1" priority="1" operator="lessThan">
      <formula>0</formula>
    </cfRule>
    <cfRule type="cellIs" dxfId="0" priority="2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I32"/>
  <sheetViews>
    <sheetView workbookViewId="0">
      <pane ySplit="1" topLeftCell="A2" activePane="bottomLeft" state="frozen"/>
      <selection activeCell="A2" sqref="A2:XFD2"/>
      <selection pane="bottomLeft"/>
    </sheetView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17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I32"/>
  <sheetViews>
    <sheetView workbookViewId="0">
      <pane ySplit="1" topLeftCell="A2" activePane="bottomLeft" state="frozen"/>
      <selection activeCell="A2" sqref="A2:XFD2"/>
      <selection pane="bottomLeft"/>
    </sheetView>
  </sheetViews>
  <sheetFormatPr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17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I32"/>
  <sheetViews>
    <sheetView workbookViewId="0"/>
  </sheetViews>
  <sheetFormatPr defaultColWidth="11.710937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48.42578125" customWidth="1"/>
    <col min="7" max="7" width="17.140625" customWidth="1"/>
    <col min="8" max="8" width="14" customWidth="1"/>
    <col min="9" max="9" width="15.5703125" customWidth="1"/>
  </cols>
  <sheetData>
    <row r="1" spans="1:9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17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32"/>
  <sheetViews>
    <sheetView workbookViewId="0">
      <pane ySplit="1" topLeftCell="A2" activePane="bottomLeft" state="frozen"/>
      <selection activeCell="A2" sqref="A2:XFD2"/>
      <selection pane="bottomLeft"/>
    </sheetView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ht="45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23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I32"/>
  <sheetViews>
    <sheetView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ht="45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24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I32"/>
  <sheetViews>
    <sheetView workbookViewId="0"/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17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I32"/>
  <sheetViews>
    <sheetView workbookViewId="0"/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17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I32"/>
  <sheetViews>
    <sheetView workbookViewId="0"/>
  </sheetViews>
  <sheetFormatPr defaultColWidth="9.140625" defaultRowHeight="15" x14ac:dyDescent="0.25"/>
  <cols>
    <col min="1" max="1" width="12.85546875" style="11" bestFit="1" customWidth="1"/>
    <col min="2" max="2" width="11.5703125" style="11" bestFit="1" customWidth="1"/>
    <col min="3" max="3" width="7.7109375" style="11" bestFit="1" customWidth="1"/>
    <col min="4" max="4" width="8" style="11" bestFit="1" customWidth="1"/>
    <col min="5" max="5" width="15.85546875" bestFit="1" customWidth="1"/>
    <col min="6" max="6" width="50" bestFit="1" customWidth="1"/>
    <col min="7" max="7" width="15.42578125" bestFit="1" customWidth="1"/>
    <col min="8" max="8" width="11.7109375" bestFit="1" customWidth="1"/>
    <col min="9" max="9" width="14" bestFit="1" customWidth="1"/>
  </cols>
  <sheetData>
    <row r="1" spans="1:9" ht="30" x14ac:dyDescent="0.25">
      <c r="A1" s="11" t="str">
        <f>MUKEY!A1</f>
        <v>AREASYMBOL</v>
      </c>
      <c r="B1" s="11" t="str">
        <f>MUKEY!B1</f>
        <v>SPATIALVER</v>
      </c>
      <c r="C1" s="11" t="str">
        <f>MUKEY!C1</f>
        <v>MUSYM</v>
      </c>
      <c r="D1" s="11" t="str">
        <f>MUKEY!D1</f>
        <v>MUKEY</v>
      </c>
      <c r="E1" s="9" t="s">
        <v>15</v>
      </c>
      <c r="F1" s="9" t="s">
        <v>16</v>
      </c>
      <c r="G1" s="9" t="s">
        <v>25</v>
      </c>
      <c r="H1" s="9" t="s">
        <v>18</v>
      </c>
      <c r="I1" s="9" t="s">
        <v>19</v>
      </c>
    </row>
    <row r="2" spans="1:9" x14ac:dyDescent="0.25">
      <c r="A2" s="11">
        <f>MUKEY!A2</f>
        <v>0</v>
      </c>
      <c r="B2" s="11">
        <f>MUKEY!B2</f>
        <v>0</v>
      </c>
      <c r="C2" s="11">
        <f>MUKEY!C2</f>
        <v>0</v>
      </c>
      <c r="D2" s="11">
        <f>MUKEY!D2</f>
        <v>0</v>
      </c>
      <c r="E2" s="9"/>
      <c r="F2" s="9"/>
      <c r="G2" s="9"/>
      <c r="H2" s="9"/>
      <c r="I2" s="10"/>
    </row>
    <row r="3" spans="1:9" x14ac:dyDescent="0.25">
      <c r="E3" s="9"/>
      <c r="F3" s="9"/>
      <c r="G3" s="9"/>
      <c r="H3" s="9"/>
      <c r="I3" s="10"/>
    </row>
    <row r="4" spans="1:9" x14ac:dyDescent="0.25">
      <c r="E4" s="9"/>
      <c r="F4" s="9"/>
      <c r="G4" s="9"/>
      <c r="H4" s="9"/>
      <c r="I4" s="10"/>
    </row>
    <row r="5" spans="1:9" x14ac:dyDescent="0.25">
      <c r="E5" s="9"/>
      <c r="F5" s="9"/>
      <c r="G5" s="9"/>
      <c r="H5" s="9"/>
      <c r="I5" s="10"/>
    </row>
    <row r="6" spans="1:9" x14ac:dyDescent="0.25">
      <c r="E6" s="9"/>
      <c r="F6" s="9"/>
      <c r="G6" s="9"/>
      <c r="H6" s="9"/>
      <c r="I6" s="10"/>
    </row>
    <row r="7" spans="1:9" x14ac:dyDescent="0.25">
      <c r="E7" s="9"/>
      <c r="F7" s="9"/>
      <c r="G7" s="9"/>
      <c r="H7" s="9"/>
      <c r="I7" s="10"/>
    </row>
    <row r="8" spans="1:9" x14ac:dyDescent="0.25">
      <c r="E8" s="9"/>
      <c r="F8" s="9"/>
      <c r="G8" s="9"/>
      <c r="H8" s="9"/>
      <c r="I8" s="10"/>
    </row>
    <row r="9" spans="1:9" x14ac:dyDescent="0.25">
      <c r="E9" s="9"/>
      <c r="F9" s="9"/>
      <c r="G9" s="9"/>
      <c r="H9" s="9"/>
      <c r="I9" s="10"/>
    </row>
    <row r="10" spans="1:9" x14ac:dyDescent="0.25">
      <c r="E10" s="9"/>
      <c r="F10" s="9"/>
      <c r="G10" s="9"/>
      <c r="H10" s="9"/>
      <c r="I10" s="10"/>
    </row>
    <row r="11" spans="1:9" x14ac:dyDescent="0.25">
      <c r="E11" s="9"/>
      <c r="F11" s="9"/>
      <c r="G11" s="9"/>
      <c r="H11" s="9"/>
      <c r="I11" s="10"/>
    </row>
    <row r="12" spans="1:9" x14ac:dyDescent="0.25">
      <c r="E12" s="9"/>
      <c r="F12" s="9"/>
      <c r="G12" s="9"/>
      <c r="H12" s="9"/>
      <c r="I12" s="10"/>
    </row>
    <row r="13" spans="1:9" x14ac:dyDescent="0.25">
      <c r="E13" s="9"/>
      <c r="F13" s="9"/>
      <c r="G13" s="9"/>
      <c r="H13" s="9"/>
      <c r="I13" s="10"/>
    </row>
    <row r="14" spans="1:9" x14ac:dyDescent="0.25">
      <c r="E14" s="9"/>
      <c r="F14" s="9"/>
      <c r="G14" s="9"/>
      <c r="H14" s="9"/>
      <c r="I14" s="10"/>
    </row>
    <row r="15" spans="1:9" x14ac:dyDescent="0.25">
      <c r="E15" s="9"/>
      <c r="F15" s="9"/>
      <c r="G15" s="9"/>
      <c r="H15" s="9"/>
      <c r="I15" s="10"/>
    </row>
    <row r="16" spans="1:9" x14ac:dyDescent="0.25">
      <c r="E16" s="9"/>
      <c r="F16" s="9"/>
      <c r="G16" s="9"/>
      <c r="H16" s="9"/>
      <c r="I16" s="10"/>
    </row>
    <row r="17" spans="5:9" x14ac:dyDescent="0.25">
      <c r="E17" s="9"/>
      <c r="F17" s="9"/>
      <c r="G17" s="9"/>
      <c r="H17" s="9"/>
      <c r="I17" s="10"/>
    </row>
    <row r="18" spans="5:9" x14ac:dyDescent="0.25">
      <c r="E18" s="9"/>
      <c r="F18" s="9"/>
      <c r="G18" s="9"/>
      <c r="H18" s="9"/>
      <c r="I18" s="10"/>
    </row>
    <row r="19" spans="5:9" x14ac:dyDescent="0.25">
      <c r="E19" s="9"/>
      <c r="F19" s="9"/>
      <c r="G19" s="9"/>
      <c r="H19" s="9"/>
      <c r="I19" s="10"/>
    </row>
    <row r="20" spans="5:9" x14ac:dyDescent="0.25">
      <c r="E20" s="9"/>
      <c r="F20" s="9"/>
      <c r="G20" s="9"/>
      <c r="H20" s="9"/>
      <c r="I20" s="10"/>
    </row>
    <row r="21" spans="5:9" x14ac:dyDescent="0.25">
      <c r="E21" s="9"/>
      <c r="F21" s="9"/>
      <c r="G21" s="9"/>
      <c r="H21" s="9"/>
      <c r="I21" s="10"/>
    </row>
    <row r="22" spans="5:9" x14ac:dyDescent="0.25">
      <c r="E22" s="9"/>
      <c r="F22" s="9"/>
      <c r="G22" s="9"/>
      <c r="H22" s="9"/>
      <c r="I22" s="10"/>
    </row>
    <row r="23" spans="5:9" x14ac:dyDescent="0.25">
      <c r="E23" s="9"/>
      <c r="F23" s="9"/>
      <c r="G23" s="9"/>
      <c r="H23" s="9"/>
      <c r="I23" s="10"/>
    </row>
    <row r="24" spans="5:9" x14ac:dyDescent="0.25">
      <c r="E24" s="9"/>
      <c r="F24" s="9"/>
      <c r="G24" s="9"/>
      <c r="H24" s="9"/>
      <c r="I24" s="10"/>
    </row>
    <row r="25" spans="5:9" x14ac:dyDescent="0.25">
      <c r="E25" s="9"/>
      <c r="F25" s="9"/>
      <c r="G25" s="9"/>
      <c r="H25" s="9"/>
      <c r="I25" s="10"/>
    </row>
    <row r="26" spans="5:9" x14ac:dyDescent="0.25">
      <c r="E26" s="9"/>
      <c r="F26" s="9"/>
      <c r="G26" s="9"/>
      <c r="H26" s="9"/>
      <c r="I26" s="10"/>
    </row>
    <row r="27" spans="5:9" x14ac:dyDescent="0.25">
      <c r="E27" s="9"/>
      <c r="F27" s="9"/>
      <c r="G27" s="9"/>
      <c r="H27" s="9"/>
      <c r="I27" s="10"/>
    </row>
    <row r="28" spans="5:9" x14ac:dyDescent="0.25">
      <c r="E28" s="9"/>
      <c r="F28" s="9"/>
      <c r="G28" s="9"/>
      <c r="H28" s="9"/>
      <c r="I28" s="10"/>
    </row>
    <row r="29" spans="5:9" x14ac:dyDescent="0.25">
      <c r="E29" s="9"/>
      <c r="F29" s="9"/>
      <c r="G29" s="9"/>
      <c r="H29" s="9"/>
      <c r="I29" s="10"/>
    </row>
    <row r="30" spans="5:9" x14ac:dyDescent="0.25">
      <c r="E30" s="9"/>
      <c r="F30" s="9"/>
      <c r="G30" s="9"/>
      <c r="H30" s="9"/>
      <c r="I30" s="10"/>
    </row>
    <row r="31" spans="5:9" x14ac:dyDescent="0.25">
      <c r="E31" s="9"/>
      <c r="F31" s="9"/>
      <c r="G31" s="9"/>
      <c r="H31" s="9"/>
      <c r="I31" s="10"/>
    </row>
    <row r="32" spans="5:9" x14ac:dyDescent="0.25">
      <c r="E32" s="9"/>
      <c r="F32" s="9"/>
      <c r="G32" s="9"/>
      <c r="H32" s="9"/>
      <c r="I32" s="10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13</vt:i4>
      </vt:variant>
    </vt:vector>
  </HeadingPairs>
  <TitlesOfParts>
    <vt:vector size="24" baseType="lpstr">
      <vt:lpstr>MUKEY</vt:lpstr>
      <vt:lpstr>Percent Clay</vt:lpstr>
      <vt:lpstr>Percent Sand</vt:lpstr>
      <vt:lpstr>Organic Matter</vt:lpstr>
      <vt:lpstr>BD_third_Bar</vt:lpstr>
      <vt:lpstr>Ksat</vt:lpstr>
      <vt:lpstr>MC_Field_0.33Bar</vt:lpstr>
      <vt:lpstr>MC_Wilt_15Bar</vt:lpstr>
      <vt:lpstr>WT_Intial</vt:lpstr>
      <vt:lpstr>SoilsdatafromGISforCalcs</vt:lpstr>
      <vt:lpstr>GAparameters</vt:lpstr>
      <vt:lpstr>GAparameters!Print_Area</vt:lpstr>
      <vt:lpstr>SoilsdatafromGISforCalcs!SdvOutput0</vt:lpstr>
      <vt:lpstr>SoilsdatafromGISforCalcs!SdvOutput0_1</vt:lpstr>
      <vt:lpstr>SoilsdatafromGISforCalcs!SdvOutput10</vt:lpstr>
      <vt:lpstr>SoilsdatafromGISforCalcs!SdvOutput10_1</vt:lpstr>
      <vt:lpstr>SoilsdatafromGISforCalcs!SdvOutput2</vt:lpstr>
      <vt:lpstr>SoilsdatafromGISforCalcs!SdvOutput3_1</vt:lpstr>
      <vt:lpstr>SoilsdatafromGISforCalcs!SdvOutput4</vt:lpstr>
      <vt:lpstr>SoilsdatafromGISforCalcs!SdvOutput4_1</vt:lpstr>
      <vt:lpstr>SoilsdatafromGISforCalcs!SdvOutput6</vt:lpstr>
      <vt:lpstr>SoilsdatafromGISforCalcs!SdvOutput6_1</vt:lpstr>
      <vt:lpstr>SoilsdatafromGISforCalcs!SdvOutput8</vt:lpstr>
      <vt:lpstr>SoilsdatafromGISforCalcs!SdvOutput8_1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Cara Reichenbach</cp:lastModifiedBy>
  <cp:lastPrinted>2014-08-20T11:08:00Z</cp:lastPrinted>
  <dcterms:created xsi:type="dcterms:W3CDTF">2014-06-18T13:41:35Z</dcterms:created>
  <dcterms:modified xsi:type="dcterms:W3CDTF">2023-12-22T18:29:40Z</dcterms:modified>
</cp:coreProperties>
</file>